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ian Stephens\Documents\Brian's Documents\SAR\"/>
    </mc:Choice>
  </mc:AlternateContent>
  <xr:revisionPtr revIDLastSave="0" documentId="8_{82D52516-D59B-4251-9637-8360DB0CB961}" xr6:coauthVersionLast="45" xr6:coauthVersionMax="45" xr10:uidLastSave="{00000000-0000-0000-0000-000000000000}"/>
  <bookViews>
    <workbookView xWindow="368" yWindow="368" windowWidth="14399" windowHeight="73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B85" i="1"/>
  <c r="B69" i="1"/>
  <c r="B62" i="1"/>
  <c r="B40" i="1"/>
  <c r="B23" i="1"/>
  <c r="B87" i="1" l="1"/>
  <c r="B97" i="1" s="1"/>
  <c r="D72" i="1"/>
  <c r="C18" i="1" l="1"/>
  <c r="E69" i="1"/>
  <c r="C65" i="1"/>
  <c r="D95" i="1"/>
  <c r="C95" i="1"/>
  <c r="D69" i="1"/>
  <c r="C66" i="1"/>
  <c r="C67" i="1"/>
  <c r="C68" i="1"/>
  <c r="C75" i="1"/>
  <c r="C76" i="1"/>
  <c r="C77" i="1"/>
  <c r="C78" i="1"/>
  <c r="C80" i="1"/>
  <c r="C82" i="1"/>
  <c r="C83" i="1"/>
  <c r="C84" i="1"/>
  <c r="C74" i="1"/>
  <c r="D85" i="1"/>
  <c r="D6" i="1"/>
  <c r="E7" i="1"/>
  <c r="D55" i="1"/>
  <c r="D62" i="1" s="1"/>
  <c r="C61" i="1"/>
  <c r="C59" i="1"/>
  <c r="C58" i="1"/>
  <c r="C57" i="1"/>
  <c r="C56" i="1"/>
  <c r="C44" i="1"/>
  <c r="C45" i="1"/>
  <c r="C48" i="1"/>
  <c r="C50" i="1"/>
  <c r="C52" i="1"/>
  <c r="C53" i="1"/>
  <c r="C54" i="1"/>
  <c r="C43" i="1"/>
  <c r="D40" i="1"/>
  <c r="C28" i="1"/>
  <c r="C29" i="1"/>
  <c r="C30" i="1"/>
  <c r="C31" i="1"/>
  <c r="C32" i="1"/>
  <c r="C33" i="1"/>
  <c r="C34" i="1"/>
  <c r="C35" i="1"/>
  <c r="C36" i="1"/>
  <c r="C37" i="1"/>
  <c r="C38" i="1"/>
  <c r="C39" i="1"/>
  <c r="C27" i="1"/>
  <c r="D21" i="1"/>
  <c r="D17" i="1"/>
  <c r="D15" i="1"/>
  <c r="D14" i="1"/>
  <c r="D9" i="1"/>
  <c r="C22" i="1"/>
  <c r="C20" i="1"/>
  <c r="C19" i="1"/>
  <c r="C16" i="1"/>
  <c r="C13" i="1"/>
  <c r="C12" i="1"/>
  <c r="C11" i="1"/>
  <c r="C10" i="1"/>
  <c r="C5" i="1"/>
  <c r="E95" i="1"/>
  <c r="E8" i="1"/>
  <c r="D8" i="1" s="1"/>
  <c r="C7" i="1"/>
  <c r="E85" i="1"/>
  <c r="E62" i="1"/>
  <c r="E40" i="1"/>
  <c r="C69" i="1" l="1"/>
  <c r="D87" i="1"/>
  <c r="C85" i="1"/>
  <c r="C62" i="1"/>
  <c r="D23" i="1"/>
  <c r="C40" i="1"/>
  <c r="C23" i="1"/>
  <c r="E87" i="1"/>
  <c r="E23" i="1"/>
  <c r="C87" i="1" l="1"/>
  <c r="C97" i="1" s="1"/>
  <c r="D97" i="1"/>
  <c r="E97" i="1"/>
</calcChain>
</file>

<file path=xl/sharedStrings.xml><?xml version="1.0" encoding="utf-8"?>
<sst xmlns="http://schemas.openxmlformats.org/spreadsheetml/2006/main" count="138" uniqueCount="134">
  <si>
    <t>FY 2021</t>
  </si>
  <si>
    <t>BUDGET</t>
  </si>
  <si>
    <t xml:space="preserve">I-01A· Annual CASSAR Dues Received </t>
  </si>
  <si>
    <t>1179 x $20</t>
  </si>
  <si>
    <t xml:space="preserve">I-01B · Annual NSSAR Dues Received </t>
  </si>
  <si>
    <t>I-03 · LM Annual CASSAR Dues(from Inv acct)</t>
  </si>
  <si>
    <t>I-03 · LM Annual NSSAR Dues(from Inv acct)</t>
  </si>
  <si>
    <t>I-05 · New Member CASSAR Dues</t>
  </si>
  <si>
    <t>180 x $20</t>
  </si>
  <si>
    <t>I-06 · Supplemental App State Fee</t>
  </si>
  <si>
    <t>85 x $10</t>
  </si>
  <si>
    <t>I-08 · Bank Account Interest</t>
  </si>
  <si>
    <t>I-09 · Reinstated Member Fee</t>
  </si>
  <si>
    <t>214 x $20</t>
  </si>
  <si>
    <t>I-14 · Interest Income-San Diego Fund</t>
  </si>
  <si>
    <t>I-17 · Income from Other Sources</t>
  </si>
  <si>
    <t>7 x $20 Membership Transfer Fees</t>
  </si>
  <si>
    <t>I-18 · TRNSF FM EDUCATION FND</t>
  </si>
  <si>
    <t>I-21 · Income from Medals &amp; Certs</t>
  </si>
  <si>
    <t>I-25 · Donations</t>
  </si>
  <si>
    <t>I-57 · Sale of CASSAR Medal sets</t>
  </si>
  <si>
    <t>10 x $35</t>
  </si>
  <si>
    <t>I-62  Compatriot Subscription Fees</t>
  </si>
  <si>
    <t>11 x $24</t>
  </si>
  <si>
    <t>TOTAL REVENUE</t>
  </si>
  <si>
    <t>EXPENSES</t>
  </si>
  <si>
    <t>A-01 · President Expenses</t>
  </si>
  <si>
    <t>A-02 · Executive VP Expenses</t>
  </si>
  <si>
    <t>A-04 · VP South Expenses</t>
  </si>
  <si>
    <t>A-05 · VP-Membership Expenses</t>
  </si>
  <si>
    <t>A-07 · Treasurer Expenses</t>
  </si>
  <si>
    <t>A-08 · Registrar Expenses</t>
  </si>
  <si>
    <t>A-09 · Genealogist Expenses</t>
  </si>
  <si>
    <t>A-11 · Chancellor Expenses</t>
  </si>
  <si>
    <t>A-12 · Historian Expenses</t>
  </si>
  <si>
    <t>A-14 · Chaplain</t>
  </si>
  <si>
    <t>A-15 · Surgeon Expenses</t>
  </si>
  <si>
    <t>Committee Expenses</t>
  </si>
  <si>
    <t>B-21 · Awards &amp; Medals Com Exp</t>
  </si>
  <si>
    <t>B-22 · Best Chapter Contest Exp</t>
  </si>
  <si>
    <t>B-24 · New Chapter Assistance Exp</t>
  </si>
  <si>
    <t>B-27 · Poster Contest Expenses</t>
  </si>
  <si>
    <t>B-29 · Brochure Contest</t>
  </si>
  <si>
    <t>B-30 · Oration Contest</t>
  </si>
  <si>
    <t>B-33 · JROTC Comittee Exp</t>
  </si>
  <si>
    <t>B-34 · CAR Expenses</t>
  </si>
  <si>
    <t>B-35 · Eagle Scout Contest Exp</t>
  </si>
  <si>
    <t xml:space="preserve">B-36 · Law Enforcement/Public Service </t>
  </si>
  <si>
    <t>B-37 · DAR Liaison Expenses</t>
  </si>
  <si>
    <t>B-39 · Essay Contest Expenses</t>
  </si>
  <si>
    <t>B-40 · Travel Assistance for Contestants</t>
  </si>
  <si>
    <t>B-41 · Spring Meeting Allowance</t>
  </si>
  <si>
    <t>B-42 · Fall Meeting Allowance</t>
  </si>
  <si>
    <t>B-43 · Visiting PG Expenses</t>
  </si>
  <si>
    <t>B-60 · Valley Forge Contest Exp</t>
  </si>
  <si>
    <t>B-70 · Richard F. Locke Award</t>
  </si>
  <si>
    <t>Total Committee Expenses</t>
  </si>
  <si>
    <t>Program Expenses</t>
  </si>
  <si>
    <t>C-45 · California Compatriot Exp</t>
  </si>
  <si>
    <t>C-49 · CASSAR Flag Expenses</t>
  </si>
  <si>
    <t>C-50 · Congress Hospitality Suite</t>
  </si>
  <si>
    <t>C-51 - C/G Cmdr Flags &amp; Streamers Expenses</t>
  </si>
  <si>
    <t>Total Program Expenses</t>
  </si>
  <si>
    <t>Operating Expenses</t>
  </si>
  <si>
    <t>E-01 · Annual Dues to NSSAR</t>
  </si>
  <si>
    <t>E-02 · LM Dues to Chapters</t>
  </si>
  <si>
    <t>E-03 · Filing Fees</t>
  </si>
  <si>
    <t>E-10 · Liability Insurance Expenses</t>
  </si>
  <si>
    <t>E-11  D &amp; O Insurance</t>
  </si>
  <si>
    <t>E-25   Software &amp; Computer Supplies</t>
  </si>
  <si>
    <t>E-40 · Other CASSAR Expenses</t>
  </si>
  <si>
    <t>E-55 · The SAR Foundation(E-55)</t>
  </si>
  <si>
    <t>E-70   Communications Software</t>
  </si>
  <si>
    <t>E-80 · Credit Card Processing Fees</t>
  </si>
  <si>
    <t>T-10 State &amp; Federal Taxes</t>
  </si>
  <si>
    <t>Total Operating Expenses</t>
  </si>
  <si>
    <t>TOTAL EXPENSES</t>
  </si>
  <si>
    <t>E-51 · Transfers to Invest Accounts</t>
  </si>
  <si>
    <t>Congress Fund</t>
  </si>
  <si>
    <t>SD Education Fund</t>
  </si>
  <si>
    <t>Equals I-14</t>
  </si>
  <si>
    <t>Permanent Fund</t>
  </si>
  <si>
    <t>Equals I-57</t>
  </si>
  <si>
    <t>Life Member Fund - New members</t>
  </si>
  <si>
    <t>Equals I-16</t>
  </si>
  <si>
    <t>Total Transfers</t>
  </si>
  <si>
    <t>2021 Budget Assumptions</t>
  </si>
  <si>
    <t>I-05 based on 180 new regular members</t>
  </si>
  <si>
    <t xml:space="preserve">I-06 based on 85 supplementals </t>
  </si>
  <si>
    <t xml:space="preserve"> I-09 based on 214 reinstated members</t>
  </si>
  <si>
    <t xml:space="preserve"> </t>
  </si>
  <si>
    <t xml:space="preserve"> I-62 based on 11 subscription fees of $24</t>
  </si>
  <si>
    <t>2021 Draft Budget Submitted for approval at Fall BOM</t>
  </si>
  <si>
    <t>285 x $10</t>
  </si>
  <si>
    <t>Life Member Fund - $2 LM Subsidy</t>
  </si>
  <si>
    <t>OPERATING</t>
  </si>
  <si>
    <t>FUNDS</t>
  </si>
  <si>
    <t>PASS THRU</t>
  </si>
  <si>
    <t>B-44 · Sea Cadets</t>
  </si>
  <si>
    <t>Corrected the LM Number, and increased drops to keep same number 1179</t>
  </si>
  <si>
    <t xml:space="preserve">I-03 &amp; E-02  There are 255 Regular Life Members (N,S,C), 30 Dual Members (S,C), and 20 Emeritus Members ($0)      </t>
  </si>
  <si>
    <t>Corrected numbers</t>
  </si>
  <si>
    <t>We prepaid 16 year's worth in 2020.  We can zero this out.</t>
  </si>
  <si>
    <t>REVENUE</t>
  </si>
  <si>
    <t>1478 x $2 (1193 CA dues received + 285 CA dues from LM)</t>
  </si>
  <si>
    <t>I-01A based on current 1834 members, minus 119 jr members, minus 285 life members-minus 237 drops = 1193</t>
  </si>
  <si>
    <t>1448 x $35 &amp; 119 x $5 (I-01B and I-03)</t>
  </si>
  <si>
    <t xml:space="preserve"> E-01 based on I-01B+I-03=1,448 x $35 &amp; 119 x $5</t>
  </si>
  <si>
    <t>1434 NSSAR Dues (1193 + 255 Old LM)</t>
  </si>
  <si>
    <t>I-04 · LM Dues for Chapters (from Inv acct)</t>
  </si>
  <si>
    <t>Officer Expenses</t>
  </si>
  <si>
    <t>A-03 · VP North Expenses</t>
  </si>
  <si>
    <t>A-06 · Secretary Expenses</t>
  </si>
  <si>
    <r>
      <t>NET SURPLUS/</t>
    </r>
    <r>
      <rPr>
        <b/>
        <sz val="11"/>
        <rFont val="Calibri"/>
        <family val="2"/>
      </rPr>
      <t>(DEFICIT)</t>
    </r>
  </si>
  <si>
    <t>TOTAL</t>
  </si>
  <si>
    <r>
      <t>1179 x $35</t>
    </r>
    <r>
      <rPr>
        <b/>
        <sz val="11"/>
        <rFont val="Calibri"/>
        <family val="2"/>
        <scheme val="minor"/>
      </rPr>
      <t xml:space="preserve"> + 119 x $5</t>
    </r>
  </si>
  <si>
    <r>
      <rPr>
        <b/>
        <sz val="11"/>
        <rFont val="Calibri"/>
        <family val="2"/>
        <scheme val="minor"/>
      </rPr>
      <t>285</t>
    </r>
    <r>
      <rPr>
        <sz val="11"/>
        <rFont val="Calibri"/>
        <family val="2"/>
        <scheme val="minor"/>
      </rPr>
      <t xml:space="preserve"> x $20</t>
    </r>
  </si>
  <si>
    <r>
      <rPr>
        <b/>
        <sz val="11"/>
        <rFont val="Calibri"/>
        <family val="2"/>
        <scheme val="minor"/>
      </rPr>
      <t>255</t>
    </r>
    <r>
      <rPr>
        <sz val="11"/>
        <rFont val="Calibri"/>
        <family val="2"/>
        <scheme val="minor"/>
      </rPr>
      <t xml:space="preserve"> x $35</t>
    </r>
  </si>
  <si>
    <r>
      <rPr>
        <b/>
        <sz val="11"/>
        <rFont val="Calibri"/>
        <family val="2"/>
        <scheme val="minor"/>
      </rPr>
      <t>285</t>
    </r>
    <r>
      <rPr>
        <sz val="11"/>
        <rFont val="Calibri"/>
        <family val="2"/>
        <scheme val="minor"/>
      </rPr>
      <t xml:space="preserve"> x $10</t>
    </r>
  </si>
  <si>
    <t>CHANGES FROM 2020</t>
  </si>
  <si>
    <t>PROPOSAL</t>
  </si>
  <si>
    <t>CALCULATIONS</t>
  </si>
  <si>
    <t>We raised dues in 2012 by $2 to shore up LM Fund - Missing from budget</t>
  </si>
  <si>
    <t>I-01B based on current 1834 members, minus 119 jr members, minus 285 life members-minus 237 drops = 1193</t>
  </si>
  <si>
    <t>2020 Budget Amended 4/2020 $1000 added by CASSAR</t>
  </si>
  <si>
    <t>Revenue section updated with current membership information</t>
  </si>
  <si>
    <t>Total Officer Expenses</t>
  </si>
  <si>
    <t>Increase of $300 for Constant Contact.</t>
  </si>
  <si>
    <t>$100 added for increased formatting costs</t>
  </si>
  <si>
    <t>I-19   TRNSF FM UNALLOC FUND</t>
  </si>
  <si>
    <t>I-16 · New Life Member Fees</t>
  </si>
  <si>
    <t>E-30 · File Storage Rent &amp; Supplies</t>
  </si>
  <si>
    <t>E-31   Cloud Storage Fees</t>
  </si>
  <si>
    <t>New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</si>
</sst>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 val="sing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49" fontId="5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49" fontId="5" fillId="0" borderId="0" xfId="0" applyNumberFormat="1" applyFont="1" applyAlignment="1"/>
    <xf numFmtId="49" fontId="5" fillId="2" borderId="0" xfId="0" applyNumberFormat="1" applyFont="1" applyFill="1"/>
    <xf numFmtId="49" fontId="5" fillId="0" borderId="1" xfId="0" applyNumberFormat="1" applyFont="1" applyBorder="1"/>
    <xf numFmtId="49" fontId="6" fillId="0" borderId="0" xfId="0" applyNumberFormat="1" applyFont="1"/>
    <xf numFmtId="49" fontId="5" fillId="0" borderId="0" xfId="0" applyNumberFormat="1" applyFont="1" applyBorder="1"/>
    <xf numFmtId="49" fontId="5" fillId="2" borderId="1" xfId="0" applyNumberFormat="1" applyFont="1" applyFill="1" applyBorder="1"/>
    <xf numFmtId="164" fontId="8" fillId="0" borderId="0" xfId="1" applyNumberFormat="1" applyFont="1"/>
    <xf numFmtId="164" fontId="5" fillId="0" borderId="0" xfId="1" applyNumberFormat="1" applyFont="1"/>
    <xf numFmtId="0" fontId="5" fillId="0" borderId="0" xfId="0" applyFont="1" applyAlignment="1">
      <alignment horizontal="center"/>
    </xf>
    <xf numFmtId="0" fontId="0" fillId="0" borderId="0" xfId="0"/>
    <xf numFmtId="3" fontId="0" fillId="0" borderId="0" xfId="0" applyNumberFormat="1"/>
    <xf numFmtId="0" fontId="3" fillId="0" borderId="0" xfId="0" applyFont="1" applyAlignment="1">
      <alignment horizontal="center"/>
    </xf>
    <xf numFmtId="49" fontId="5" fillId="0" borderId="0" xfId="0" applyNumberFormat="1" applyFont="1"/>
    <xf numFmtId="3" fontId="3" fillId="0" borderId="0" xfId="0" applyNumberFormat="1" applyFont="1"/>
    <xf numFmtId="0" fontId="5" fillId="0" borderId="0" xfId="2" applyFont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0" fontId="6" fillId="0" borderId="0" xfId="0" applyFont="1" applyAlignment="1">
      <alignment horizontal="center"/>
    </xf>
    <xf numFmtId="0" fontId="6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5" fillId="0" borderId="1" xfId="0" applyNumberFormat="1" applyFont="1" applyBorder="1"/>
    <xf numFmtId="0" fontId="5" fillId="0" borderId="1" xfId="0" applyFont="1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3" fontId="5" fillId="3" borderId="0" xfId="0" applyNumberFormat="1" applyFont="1" applyFill="1"/>
    <xf numFmtId="3" fontId="6" fillId="3" borderId="0" xfId="0" applyNumberFormat="1" applyFont="1" applyFill="1"/>
    <xf numFmtId="0" fontId="5" fillId="3" borderId="0" xfId="0" applyFont="1" applyFill="1"/>
    <xf numFmtId="0" fontId="5" fillId="3" borderId="1" xfId="0" applyFont="1" applyFill="1" applyBorder="1"/>
    <xf numFmtId="3" fontId="5" fillId="3" borderId="1" xfId="0" applyNumberFormat="1" applyFont="1" applyFill="1" applyBorder="1"/>
    <xf numFmtId="3" fontId="5" fillId="4" borderId="0" xfId="0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topLeftCell="B1" workbookViewId="0">
      <selection activeCell="F81" sqref="F81"/>
    </sheetView>
  </sheetViews>
  <sheetFormatPr defaultRowHeight="14.25" x14ac:dyDescent="0.45"/>
  <cols>
    <col min="1" max="1" width="44.73046875" style="7" customWidth="1"/>
    <col min="2" max="2" width="12.73046875" style="18" customWidth="1"/>
    <col min="3" max="5" width="12.73046875" style="28" customWidth="1"/>
    <col min="6" max="6" width="67.59765625" style="28" customWidth="1"/>
    <col min="7" max="7" width="52" style="7" hidden="1" customWidth="1"/>
  </cols>
  <sheetData>
    <row r="1" spans="1:13" x14ac:dyDescent="0.45">
      <c r="B1" s="20">
        <v>2020</v>
      </c>
      <c r="C1" s="27">
        <v>2021</v>
      </c>
      <c r="D1" s="27">
        <v>2021</v>
      </c>
      <c r="E1" s="33" t="s">
        <v>0</v>
      </c>
      <c r="F1" s="27"/>
      <c r="G1" s="17"/>
      <c r="H1" s="3"/>
      <c r="I1" s="3"/>
    </row>
    <row r="2" spans="1:13" x14ac:dyDescent="0.45">
      <c r="B2" s="20" t="s">
        <v>1</v>
      </c>
      <c r="C2" s="27" t="s">
        <v>95</v>
      </c>
      <c r="D2" s="27" t="s">
        <v>97</v>
      </c>
      <c r="E2" s="33" t="s">
        <v>1</v>
      </c>
      <c r="F2" s="27"/>
      <c r="G2" s="17"/>
      <c r="H2" s="3"/>
      <c r="I2" s="3"/>
    </row>
    <row r="3" spans="1:13" x14ac:dyDescent="0.45">
      <c r="B3" s="20" t="s">
        <v>114</v>
      </c>
      <c r="C3" s="27" t="s">
        <v>96</v>
      </c>
      <c r="D3" s="27" t="s">
        <v>96</v>
      </c>
      <c r="E3" s="33" t="s">
        <v>120</v>
      </c>
      <c r="F3" s="8" t="s">
        <v>119</v>
      </c>
      <c r="G3" s="7" t="s">
        <v>121</v>
      </c>
      <c r="H3" s="1"/>
      <c r="I3" s="1"/>
    </row>
    <row r="4" spans="1:13" x14ac:dyDescent="0.45">
      <c r="A4" s="8" t="s">
        <v>103</v>
      </c>
      <c r="E4" s="34"/>
      <c r="G4" s="28"/>
      <c r="H4" s="1"/>
      <c r="I4" s="1"/>
    </row>
    <row r="5" spans="1:13" x14ac:dyDescent="0.45">
      <c r="A5" s="4" t="s">
        <v>2</v>
      </c>
      <c r="B5" s="19">
        <v>25000</v>
      </c>
      <c r="C5" s="29">
        <f>E5</f>
        <v>23860</v>
      </c>
      <c r="D5" s="29"/>
      <c r="E5" s="35">
        <v>23860</v>
      </c>
      <c r="F5" s="6" t="s">
        <v>125</v>
      </c>
      <c r="G5" s="7" t="s">
        <v>3</v>
      </c>
      <c r="H5" s="1"/>
      <c r="I5" s="1"/>
    </row>
    <row r="6" spans="1:13" x14ac:dyDescent="0.45">
      <c r="A6" s="4" t="s">
        <v>4</v>
      </c>
      <c r="B6" s="19">
        <v>43750</v>
      </c>
      <c r="C6" s="29"/>
      <c r="D6" s="29">
        <f>E6</f>
        <v>42350</v>
      </c>
      <c r="E6" s="35">
        <v>42350</v>
      </c>
      <c r="F6" s="29"/>
      <c r="G6" s="7" t="s">
        <v>115</v>
      </c>
      <c r="H6" s="1"/>
      <c r="I6" s="1"/>
      <c r="K6" s="2"/>
      <c r="M6" s="2"/>
    </row>
    <row r="7" spans="1:13" x14ac:dyDescent="0.45">
      <c r="A7" s="4" t="s">
        <v>5</v>
      </c>
      <c r="B7" s="19">
        <v>6000</v>
      </c>
      <c r="C7" s="29">
        <f>E7</f>
        <v>5700</v>
      </c>
      <c r="D7" s="29"/>
      <c r="E7" s="35">
        <f>(285*20)</f>
        <v>5700</v>
      </c>
      <c r="F7" s="30"/>
      <c r="G7" s="7" t="s">
        <v>116</v>
      </c>
      <c r="H7" s="1"/>
      <c r="I7" s="1"/>
    </row>
    <row r="8" spans="1:13" x14ac:dyDescent="0.45">
      <c r="A8" s="4" t="s">
        <v>6</v>
      </c>
      <c r="B8" s="19">
        <v>9625</v>
      </c>
      <c r="C8" s="29"/>
      <c r="D8" s="29">
        <f t="shared" ref="D8:D9" si="0">E8</f>
        <v>8925</v>
      </c>
      <c r="E8" s="35">
        <f>255*35</f>
        <v>8925</v>
      </c>
      <c r="F8" s="30"/>
      <c r="G8" s="7" t="s">
        <v>117</v>
      </c>
      <c r="H8" s="1"/>
      <c r="I8" s="1"/>
    </row>
    <row r="9" spans="1:13" x14ac:dyDescent="0.45">
      <c r="A9" s="4" t="s">
        <v>109</v>
      </c>
      <c r="B9" s="19">
        <v>3000</v>
      </c>
      <c r="C9" s="29"/>
      <c r="D9" s="29">
        <f t="shared" si="0"/>
        <v>2850</v>
      </c>
      <c r="E9" s="35">
        <v>2850</v>
      </c>
      <c r="F9" s="30"/>
      <c r="G9" s="7" t="s">
        <v>118</v>
      </c>
      <c r="H9" s="1"/>
      <c r="I9" s="1"/>
    </row>
    <row r="10" spans="1:13" x14ac:dyDescent="0.45">
      <c r="A10" s="4" t="s">
        <v>7</v>
      </c>
      <c r="B10" s="19">
        <v>3000</v>
      </c>
      <c r="C10" s="29">
        <f t="shared" ref="C10:C13" si="1">E10</f>
        <v>3600</v>
      </c>
      <c r="D10" s="29"/>
      <c r="E10" s="35">
        <v>3600</v>
      </c>
      <c r="F10" s="29"/>
      <c r="G10" s="7" t="s">
        <v>8</v>
      </c>
      <c r="H10" s="1"/>
      <c r="I10" s="1"/>
    </row>
    <row r="11" spans="1:13" x14ac:dyDescent="0.45">
      <c r="A11" s="4" t="s">
        <v>9</v>
      </c>
      <c r="B11" s="19">
        <v>750</v>
      </c>
      <c r="C11" s="29">
        <f t="shared" si="1"/>
        <v>850</v>
      </c>
      <c r="D11" s="29"/>
      <c r="E11" s="35">
        <v>850</v>
      </c>
      <c r="F11" s="29"/>
      <c r="G11" s="23" t="s">
        <v>10</v>
      </c>
      <c r="H11" s="1"/>
      <c r="I11" s="1"/>
    </row>
    <row r="12" spans="1:13" x14ac:dyDescent="0.45">
      <c r="A12" s="4" t="s">
        <v>11</v>
      </c>
      <c r="B12" s="19">
        <v>10</v>
      </c>
      <c r="C12" s="29">
        <f t="shared" si="1"/>
        <v>10</v>
      </c>
      <c r="D12" s="29"/>
      <c r="E12" s="35">
        <v>10</v>
      </c>
      <c r="F12" s="29"/>
      <c r="H12" s="1"/>
      <c r="I12" s="1"/>
    </row>
    <row r="13" spans="1:13" x14ac:dyDescent="0.45">
      <c r="A13" s="4" t="s">
        <v>12</v>
      </c>
      <c r="B13" s="19">
        <v>1000</v>
      </c>
      <c r="C13" s="29">
        <f t="shared" si="1"/>
        <v>4280</v>
      </c>
      <c r="D13" s="29"/>
      <c r="E13" s="35">
        <v>4280</v>
      </c>
      <c r="F13" s="29"/>
      <c r="G13" s="7" t="s">
        <v>13</v>
      </c>
      <c r="H13" s="1"/>
      <c r="I13" s="1"/>
    </row>
    <row r="14" spans="1:13" x14ac:dyDescent="0.45">
      <c r="A14" s="4" t="s">
        <v>14</v>
      </c>
      <c r="B14" s="19">
        <v>1600</v>
      </c>
      <c r="C14" s="29"/>
      <c r="D14" s="29">
        <f t="shared" ref="D14:D15" si="2">E14</f>
        <v>1600</v>
      </c>
      <c r="E14" s="35">
        <v>1600</v>
      </c>
      <c r="F14" s="29"/>
      <c r="H14" s="1"/>
      <c r="I14" s="1"/>
    </row>
    <row r="15" spans="1:13" x14ac:dyDescent="0.45">
      <c r="A15" s="4" t="s">
        <v>130</v>
      </c>
      <c r="B15" s="19">
        <v>700</v>
      </c>
      <c r="C15" s="29"/>
      <c r="D15" s="29">
        <f t="shared" si="2"/>
        <v>700</v>
      </c>
      <c r="E15" s="35">
        <v>700</v>
      </c>
      <c r="F15" s="29"/>
      <c r="H15" s="1"/>
      <c r="I15" s="1"/>
    </row>
    <row r="16" spans="1:13" x14ac:dyDescent="0.45">
      <c r="A16" s="4" t="s">
        <v>15</v>
      </c>
      <c r="B16" s="19">
        <v>0</v>
      </c>
      <c r="C16" s="29">
        <f>E16</f>
        <v>140</v>
      </c>
      <c r="D16" s="29"/>
      <c r="E16" s="35">
        <v>140</v>
      </c>
      <c r="F16" s="29"/>
      <c r="G16" s="7" t="s">
        <v>16</v>
      </c>
      <c r="H16" s="1"/>
      <c r="I16" s="1"/>
    </row>
    <row r="17" spans="1:9" x14ac:dyDescent="0.45">
      <c r="A17" s="4" t="s">
        <v>17</v>
      </c>
      <c r="B17" s="19">
        <v>2500</v>
      </c>
      <c r="C17" s="29"/>
      <c r="D17" s="29">
        <f t="shared" ref="D17" si="3">E17</f>
        <v>2500</v>
      </c>
      <c r="E17" s="35">
        <v>2500</v>
      </c>
      <c r="F17" s="29"/>
    </row>
    <row r="18" spans="1:9" x14ac:dyDescent="0.45">
      <c r="A18" s="4" t="s">
        <v>129</v>
      </c>
      <c r="B18" s="19">
        <v>2000</v>
      </c>
      <c r="C18" s="29">
        <f>E18</f>
        <v>2000</v>
      </c>
      <c r="D18" s="29"/>
      <c r="E18" s="35">
        <v>2000</v>
      </c>
      <c r="F18" s="30"/>
      <c r="G18" s="28"/>
    </row>
    <row r="19" spans="1:9" x14ac:dyDescent="0.45">
      <c r="A19" s="9" t="s">
        <v>18</v>
      </c>
      <c r="B19" s="18">
        <v>0</v>
      </c>
      <c r="C19" s="29">
        <f t="shared" ref="C19:C20" si="4">E19</f>
        <v>0</v>
      </c>
      <c r="D19" s="7"/>
      <c r="E19" s="37">
        <v>0</v>
      </c>
      <c r="F19" s="7"/>
    </row>
    <row r="20" spans="1:9" x14ac:dyDescent="0.45">
      <c r="A20" s="4" t="s">
        <v>19</v>
      </c>
      <c r="B20" s="19">
        <v>1000</v>
      </c>
      <c r="C20" s="29">
        <f t="shared" si="4"/>
        <v>1000</v>
      </c>
      <c r="D20" s="29"/>
      <c r="E20" s="35">
        <v>1000</v>
      </c>
      <c r="F20" s="29"/>
    </row>
    <row r="21" spans="1:9" x14ac:dyDescent="0.45">
      <c r="A21" s="10" t="s">
        <v>20</v>
      </c>
      <c r="B21" s="18">
        <v>1750</v>
      </c>
      <c r="C21" s="7"/>
      <c r="D21" s="29">
        <f t="shared" ref="D21" si="5">E21</f>
        <v>350</v>
      </c>
      <c r="E21" s="37">
        <v>350</v>
      </c>
      <c r="F21" s="7"/>
      <c r="G21" s="7" t="s">
        <v>21</v>
      </c>
    </row>
    <row r="22" spans="1:9" x14ac:dyDescent="0.45">
      <c r="A22" s="11" t="s">
        <v>22</v>
      </c>
      <c r="B22" s="24">
        <v>0</v>
      </c>
      <c r="C22" s="31">
        <f>E22</f>
        <v>264</v>
      </c>
      <c r="D22" s="32"/>
      <c r="E22" s="38">
        <v>264</v>
      </c>
      <c r="F22" s="32"/>
      <c r="G22" s="32" t="s">
        <v>23</v>
      </c>
    </row>
    <row r="23" spans="1:9" x14ac:dyDescent="0.45">
      <c r="A23" s="12" t="s">
        <v>24</v>
      </c>
      <c r="B23" s="22">
        <f>SUM(B5:B22)</f>
        <v>101685</v>
      </c>
      <c r="C23" s="30">
        <f>SUM(C5:C22)</f>
        <v>41704</v>
      </c>
      <c r="D23" s="30">
        <f>SUM(D5:D22)</f>
        <v>59275</v>
      </c>
      <c r="E23" s="36">
        <f>SUM(E5:E22)</f>
        <v>100979</v>
      </c>
      <c r="F23" s="30"/>
      <c r="I23" s="19"/>
    </row>
    <row r="24" spans="1:9" x14ac:dyDescent="0.45">
      <c r="A24" s="12"/>
      <c r="E24" s="34"/>
    </row>
    <row r="25" spans="1:9" x14ac:dyDescent="0.45">
      <c r="A25" s="12" t="s">
        <v>25</v>
      </c>
      <c r="E25" s="34"/>
    </row>
    <row r="26" spans="1:9" x14ac:dyDescent="0.45">
      <c r="A26" s="12" t="s">
        <v>110</v>
      </c>
      <c r="E26" s="34"/>
      <c r="G26" s="28"/>
    </row>
    <row r="27" spans="1:9" x14ac:dyDescent="0.45">
      <c r="A27" s="4" t="s">
        <v>26</v>
      </c>
      <c r="B27" s="18">
        <v>500</v>
      </c>
      <c r="C27" s="7">
        <f>E27</f>
        <v>500</v>
      </c>
      <c r="D27" s="7"/>
      <c r="E27" s="37">
        <v>500</v>
      </c>
      <c r="F27" s="7"/>
    </row>
    <row r="28" spans="1:9" x14ac:dyDescent="0.45">
      <c r="A28" s="4" t="s">
        <v>27</v>
      </c>
      <c r="B28" s="18">
        <v>300</v>
      </c>
      <c r="C28" s="7">
        <f t="shared" ref="C28:C39" si="6">E28</f>
        <v>300</v>
      </c>
      <c r="D28" s="7"/>
      <c r="E28" s="37">
        <v>300</v>
      </c>
      <c r="F28" s="7"/>
    </row>
    <row r="29" spans="1:9" x14ac:dyDescent="0.45">
      <c r="A29" s="4" t="s">
        <v>111</v>
      </c>
      <c r="B29" s="18">
        <v>100</v>
      </c>
      <c r="C29" s="7">
        <f t="shared" si="6"/>
        <v>100</v>
      </c>
      <c r="D29" s="7"/>
      <c r="E29" s="37">
        <v>100</v>
      </c>
      <c r="F29" s="7"/>
      <c r="G29" s="28"/>
    </row>
    <row r="30" spans="1:9" x14ac:dyDescent="0.45">
      <c r="A30" s="4" t="s">
        <v>28</v>
      </c>
      <c r="B30" s="18">
        <v>100</v>
      </c>
      <c r="C30" s="7">
        <f t="shared" si="6"/>
        <v>100</v>
      </c>
      <c r="D30" s="7"/>
      <c r="E30" s="37">
        <v>100</v>
      </c>
      <c r="F30" s="7"/>
    </row>
    <row r="31" spans="1:9" x14ac:dyDescent="0.45">
      <c r="A31" s="4" t="s">
        <v>29</v>
      </c>
      <c r="B31" s="19">
        <v>1000</v>
      </c>
      <c r="C31" s="7">
        <f t="shared" si="6"/>
        <v>1000</v>
      </c>
      <c r="D31" s="29"/>
      <c r="E31" s="35">
        <v>1000</v>
      </c>
      <c r="F31" s="29"/>
    </row>
    <row r="32" spans="1:9" x14ac:dyDescent="0.45">
      <c r="A32" s="4" t="s">
        <v>112</v>
      </c>
      <c r="B32" s="19">
        <v>1600</v>
      </c>
      <c r="C32" s="7">
        <f t="shared" si="6"/>
        <v>1600</v>
      </c>
      <c r="D32" s="29"/>
      <c r="E32" s="35">
        <v>1600</v>
      </c>
      <c r="F32" s="29"/>
      <c r="G32" s="28"/>
    </row>
    <row r="33" spans="1:7" x14ac:dyDescent="0.45">
      <c r="A33" s="4" t="s">
        <v>30</v>
      </c>
      <c r="B33" s="18">
        <v>300</v>
      </c>
      <c r="C33" s="7">
        <f t="shared" si="6"/>
        <v>300</v>
      </c>
      <c r="D33" s="7"/>
      <c r="E33" s="37">
        <v>300</v>
      </c>
      <c r="F33" s="7"/>
    </row>
    <row r="34" spans="1:7" x14ac:dyDescent="0.45">
      <c r="A34" s="4" t="s">
        <v>31</v>
      </c>
      <c r="B34" s="18">
        <v>700</v>
      </c>
      <c r="C34" s="7">
        <f t="shared" si="6"/>
        <v>700</v>
      </c>
      <c r="D34" s="7"/>
      <c r="E34" s="37">
        <v>700</v>
      </c>
      <c r="F34" s="7"/>
    </row>
    <row r="35" spans="1:7" x14ac:dyDescent="0.45">
      <c r="A35" s="4" t="s">
        <v>32</v>
      </c>
      <c r="B35" s="18">
        <v>100</v>
      </c>
      <c r="C35" s="7">
        <f t="shared" si="6"/>
        <v>100</v>
      </c>
      <c r="D35" s="7"/>
      <c r="E35" s="37">
        <v>100</v>
      </c>
      <c r="F35" s="7"/>
    </row>
    <row r="36" spans="1:7" x14ac:dyDescent="0.45">
      <c r="A36" s="4" t="s">
        <v>33</v>
      </c>
      <c r="B36" s="18">
        <v>100</v>
      </c>
      <c r="C36" s="7">
        <f t="shared" si="6"/>
        <v>100</v>
      </c>
      <c r="D36" s="7"/>
      <c r="E36" s="37">
        <v>100</v>
      </c>
      <c r="F36" s="7"/>
    </row>
    <row r="37" spans="1:7" x14ac:dyDescent="0.45">
      <c r="A37" s="4" t="s">
        <v>34</v>
      </c>
      <c r="B37" s="18">
        <v>100</v>
      </c>
      <c r="C37" s="7">
        <f t="shared" si="6"/>
        <v>100</v>
      </c>
      <c r="D37" s="7"/>
      <c r="E37" s="37">
        <v>100</v>
      </c>
      <c r="F37" s="7"/>
    </row>
    <row r="38" spans="1:7" x14ac:dyDescent="0.45">
      <c r="A38" s="13" t="s">
        <v>35</v>
      </c>
      <c r="B38" s="18">
        <v>100</v>
      </c>
      <c r="C38" s="7">
        <f t="shared" si="6"/>
        <v>100</v>
      </c>
      <c r="D38" s="7"/>
      <c r="E38" s="37">
        <v>100</v>
      </c>
      <c r="F38" s="7"/>
    </row>
    <row r="39" spans="1:7" x14ac:dyDescent="0.45">
      <c r="A39" s="14" t="s">
        <v>36</v>
      </c>
      <c r="B39" s="24">
        <v>100</v>
      </c>
      <c r="C39" s="32">
        <f t="shared" si="6"/>
        <v>100</v>
      </c>
      <c r="D39" s="32"/>
      <c r="E39" s="38">
        <v>100</v>
      </c>
      <c r="F39" s="32"/>
      <c r="G39" s="32"/>
    </row>
    <row r="40" spans="1:7" x14ac:dyDescent="0.45">
      <c r="A40" s="12" t="s">
        <v>126</v>
      </c>
      <c r="B40" s="22">
        <f>SUM(B27:B39)</f>
        <v>5100</v>
      </c>
      <c r="C40" s="30">
        <f>SUM(C27:C39)</f>
        <v>5100</v>
      </c>
      <c r="D40" s="30">
        <f>SUM(D27:D39)</f>
        <v>0</v>
      </c>
      <c r="E40" s="36">
        <f>SUM(E27:E39)</f>
        <v>5100</v>
      </c>
      <c r="F40" s="30"/>
    </row>
    <row r="41" spans="1:7" x14ac:dyDescent="0.45">
      <c r="A41" s="12"/>
      <c r="E41" s="34"/>
    </row>
    <row r="42" spans="1:7" x14ac:dyDescent="0.45">
      <c r="A42" s="12" t="s">
        <v>37</v>
      </c>
      <c r="E42" s="34"/>
    </row>
    <row r="43" spans="1:7" x14ac:dyDescent="0.45">
      <c r="A43" s="4" t="s">
        <v>38</v>
      </c>
      <c r="B43" s="19">
        <v>1500</v>
      </c>
      <c r="C43" s="29">
        <f>E43</f>
        <v>1500</v>
      </c>
      <c r="D43" s="29"/>
      <c r="E43" s="35">
        <v>1500</v>
      </c>
      <c r="F43" s="29"/>
    </row>
    <row r="44" spans="1:7" x14ac:dyDescent="0.45">
      <c r="A44" s="4" t="s">
        <v>39</v>
      </c>
      <c r="B44" s="18">
        <v>650</v>
      </c>
      <c r="C44" s="29">
        <f t="shared" ref="C44:C61" si="7">E44</f>
        <v>650</v>
      </c>
      <c r="D44" s="7"/>
      <c r="E44" s="37">
        <v>650</v>
      </c>
      <c r="F44" s="7"/>
    </row>
    <row r="45" spans="1:7" x14ac:dyDescent="0.45">
      <c r="A45" s="4" t="s">
        <v>40</v>
      </c>
      <c r="B45" s="18">
        <v>250</v>
      </c>
      <c r="C45" s="29">
        <f t="shared" si="7"/>
        <v>250</v>
      </c>
      <c r="D45" s="7"/>
      <c r="E45" s="37">
        <v>250</v>
      </c>
      <c r="F45" s="7"/>
    </row>
    <row r="46" spans="1:7" x14ac:dyDescent="0.45">
      <c r="A46" s="4" t="s">
        <v>41</v>
      </c>
      <c r="B46" s="19">
        <v>1200</v>
      </c>
      <c r="C46" s="29">
        <v>1000</v>
      </c>
      <c r="D46" s="29">
        <v>200</v>
      </c>
      <c r="E46" s="35">
        <v>1200</v>
      </c>
      <c r="F46" s="29"/>
    </row>
    <row r="47" spans="1:7" x14ac:dyDescent="0.45">
      <c r="A47" s="4" t="s">
        <v>42</v>
      </c>
      <c r="B47" s="19">
        <v>1200</v>
      </c>
      <c r="C47" s="29">
        <v>1000</v>
      </c>
      <c r="D47" s="29">
        <v>200</v>
      </c>
      <c r="E47" s="35">
        <v>1200</v>
      </c>
      <c r="F47" s="29"/>
    </row>
    <row r="48" spans="1:7" x14ac:dyDescent="0.45">
      <c r="A48" s="4" t="s">
        <v>43</v>
      </c>
      <c r="B48" s="19">
        <v>1770</v>
      </c>
      <c r="C48" s="29">
        <f t="shared" si="7"/>
        <v>1770</v>
      </c>
      <c r="D48" s="29"/>
      <c r="E48" s="35">
        <v>1770</v>
      </c>
      <c r="F48" s="29"/>
    </row>
    <row r="49" spans="1:7" x14ac:dyDescent="0.45">
      <c r="A49" s="4" t="s">
        <v>44</v>
      </c>
      <c r="B49" s="19">
        <v>1970</v>
      </c>
      <c r="C49" s="29">
        <v>1770</v>
      </c>
      <c r="D49" s="29">
        <v>200</v>
      </c>
      <c r="E49" s="35">
        <v>1970</v>
      </c>
      <c r="F49" s="29"/>
    </row>
    <row r="50" spans="1:7" x14ac:dyDescent="0.45">
      <c r="A50" s="4" t="s">
        <v>45</v>
      </c>
      <c r="B50" s="19">
        <v>1000</v>
      </c>
      <c r="C50" s="29">
        <f t="shared" si="7"/>
        <v>1000</v>
      </c>
      <c r="D50" s="29"/>
      <c r="E50" s="35">
        <v>1000</v>
      </c>
      <c r="F50" s="29"/>
    </row>
    <row r="51" spans="1:7" x14ac:dyDescent="0.45">
      <c r="A51" s="4" t="s">
        <v>46</v>
      </c>
      <c r="B51" s="19">
        <v>1970</v>
      </c>
      <c r="C51" s="29">
        <v>1770</v>
      </c>
      <c r="D51" s="29">
        <v>200</v>
      </c>
      <c r="E51" s="35">
        <v>1970</v>
      </c>
      <c r="F51" s="29"/>
    </row>
    <row r="52" spans="1:7" x14ac:dyDescent="0.45">
      <c r="A52" s="4" t="s">
        <v>47</v>
      </c>
      <c r="B52" s="19">
        <v>750</v>
      </c>
      <c r="C52" s="29">
        <f t="shared" si="7"/>
        <v>750</v>
      </c>
      <c r="D52" s="29"/>
      <c r="E52" s="35">
        <v>750</v>
      </c>
      <c r="F52" s="29"/>
    </row>
    <row r="53" spans="1:7" x14ac:dyDescent="0.45">
      <c r="A53" s="4" t="s">
        <v>48</v>
      </c>
      <c r="B53" s="19">
        <v>250</v>
      </c>
      <c r="C53" s="29">
        <f t="shared" si="7"/>
        <v>250</v>
      </c>
      <c r="D53" s="29"/>
      <c r="E53" s="35">
        <v>250</v>
      </c>
      <c r="F53" s="29"/>
    </row>
    <row r="54" spans="1:7" x14ac:dyDescent="0.45">
      <c r="A54" s="4" t="s">
        <v>49</v>
      </c>
      <c r="B54" s="19">
        <v>1770</v>
      </c>
      <c r="C54" s="29">
        <f t="shared" si="7"/>
        <v>1770</v>
      </c>
      <c r="D54" s="29"/>
      <c r="E54" s="35">
        <v>1770</v>
      </c>
      <c r="F54" s="29"/>
    </row>
    <row r="55" spans="1:7" x14ac:dyDescent="0.45">
      <c r="A55" s="4" t="s">
        <v>50</v>
      </c>
      <c r="B55" s="19">
        <v>1400</v>
      </c>
      <c r="C55" s="29"/>
      <c r="D55" s="29">
        <f>E55</f>
        <v>1400</v>
      </c>
      <c r="E55" s="35">
        <v>1400</v>
      </c>
      <c r="F55" s="29"/>
    </row>
    <row r="56" spans="1:7" x14ac:dyDescent="0.45">
      <c r="A56" s="4" t="s">
        <v>51</v>
      </c>
      <c r="B56" s="19">
        <v>500</v>
      </c>
      <c r="C56" s="29">
        <f t="shared" si="7"/>
        <v>500</v>
      </c>
      <c r="D56" s="29"/>
      <c r="E56" s="35">
        <v>500</v>
      </c>
      <c r="F56" s="29"/>
    </row>
    <row r="57" spans="1:7" x14ac:dyDescent="0.45">
      <c r="A57" s="4" t="s">
        <v>52</v>
      </c>
      <c r="B57" s="19">
        <v>500</v>
      </c>
      <c r="C57" s="29">
        <f t="shared" si="7"/>
        <v>500</v>
      </c>
      <c r="D57" s="29"/>
      <c r="E57" s="35">
        <v>500</v>
      </c>
      <c r="F57" s="29"/>
    </row>
    <row r="58" spans="1:7" x14ac:dyDescent="0.45">
      <c r="A58" s="4" t="s">
        <v>53</v>
      </c>
      <c r="B58" s="19">
        <v>1900</v>
      </c>
      <c r="C58" s="29">
        <f t="shared" si="7"/>
        <v>1900</v>
      </c>
      <c r="D58" s="29"/>
      <c r="E58" s="35">
        <v>1900</v>
      </c>
      <c r="F58" s="29"/>
    </row>
    <row r="59" spans="1:7" x14ac:dyDescent="0.45">
      <c r="A59" s="4" t="s">
        <v>98</v>
      </c>
      <c r="B59" s="19">
        <v>1200</v>
      </c>
      <c r="C59" s="29">
        <f t="shared" si="7"/>
        <v>1200</v>
      </c>
      <c r="D59" s="29"/>
      <c r="E59" s="35">
        <v>1200</v>
      </c>
      <c r="F59" s="6"/>
      <c r="G59" s="29" t="s">
        <v>124</v>
      </c>
    </row>
    <row r="60" spans="1:7" x14ac:dyDescent="0.45">
      <c r="A60" s="13" t="s">
        <v>54</v>
      </c>
      <c r="B60" s="19">
        <v>4200</v>
      </c>
      <c r="C60" s="29">
        <v>3900</v>
      </c>
      <c r="D60" s="29">
        <v>300</v>
      </c>
      <c r="E60" s="35">
        <v>4200</v>
      </c>
      <c r="F60" s="29"/>
    </row>
    <row r="61" spans="1:7" x14ac:dyDescent="0.45">
      <c r="A61" s="11" t="s">
        <v>55</v>
      </c>
      <c r="B61" s="26">
        <v>1250</v>
      </c>
      <c r="C61" s="31">
        <f t="shared" si="7"/>
        <v>1250</v>
      </c>
      <c r="D61" s="31"/>
      <c r="E61" s="39">
        <v>1250</v>
      </c>
      <c r="F61" s="31"/>
      <c r="G61" s="32"/>
    </row>
    <row r="62" spans="1:7" x14ac:dyDescent="0.45">
      <c r="A62" s="12" t="s">
        <v>56</v>
      </c>
      <c r="B62" s="22">
        <f>SUM(B43:B61)</f>
        <v>25230</v>
      </c>
      <c r="C62" s="30">
        <f>SUM(C43:C61)</f>
        <v>22730</v>
      </c>
      <c r="D62" s="30">
        <f>SUM(D43:D61)</f>
        <v>2500</v>
      </c>
      <c r="E62" s="36">
        <f>SUM(E43:E61)</f>
        <v>25230</v>
      </c>
      <c r="F62" s="30"/>
    </row>
    <row r="63" spans="1:7" x14ac:dyDescent="0.45">
      <c r="A63" s="12"/>
      <c r="E63" s="34"/>
    </row>
    <row r="64" spans="1:7" x14ac:dyDescent="0.45">
      <c r="A64" s="12" t="s">
        <v>57</v>
      </c>
      <c r="E64" s="34"/>
    </row>
    <row r="65" spans="1:7" x14ac:dyDescent="0.45">
      <c r="A65" s="4" t="s">
        <v>58</v>
      </c>
      <c r="B65" s="19">
        <v>1500</v>
      </c>
      <c r="C65" s="29">
        <f>E65</f>
        <v>1600</v>
      </c>
      <c r="D65" s="29"/>
      <c r="E65" s="40">
        <v>1600</v>
      </c>
      <c r="F65" s="6" t="s">
        <v>128</v>
      </c>
      <c r="G65" s="28"/>
    </row>
    <row r="66" spans="1:7" x14ac:dyDescent="0.45">
      <c r="A66" s="4" t="s">
        <v>59</v>
      </c>
      <c r="B66" s="18">
        <v>150</v>
      </c>
      <c r="C66" s="29">
        <f t="shared" ref="C66:C68" si="8">E66</f>
        <v>150</v>
      </c>
      <c r="D66" s="7"/>
      <c r="E66" s="37">
        <v>150</v>
      </c>
      <c r="F66" s="7"/>
    </row>
    <row r="67" spans="1:7" x14ac:dyDescent="0.45">
      <c r="A67" s="13" t="s">
        <v>60</v>
      </c>
      <c r="B67" s="18">
        <v>750</v>
      </c>
      <c r="C67" s="29">
        <f t="shared" si="8"/>
        <v>750</v>
      </c>
      <c r="D67" s="7"/>
      <c r="E67" s="37">
        <v>750</v>
      </c>
      <c r="F67" s="7"/>
    </row>
    <row r="68" spans="1:7" x14ac:dyDescent="0.45">
      <c r="A68" s="11" t="s">
        <v>61</v>
      </c>
      <c r="B68" s="26">
        <v>1250</v>
      </c>
      <c r="C68" s="31">
        <f t="shared" si="8"/>
        <v>1250</v>
      </c>
      <c r="D68" s="31"/>
      <c r="E68" s="39">
        <v>1250</v>
      </c>
      <c r="F68" s="31"/>
      <c r="G68" s="32"/>
    </row>
    <row r="69" spans="1:7" x14ac:dyDescent="0.45">
      <c r="A69" s="12" t="s">
        <v>62</v>
      </c>
      <c r="B69" s="22">
        <f>SUM(B65:B68)</f>
        <v>3650</v>
      </c>
      <c r="C69" s="30">
        <f>SUM(C65:C68)</f>
        <v>3750</v>
      </c>
      <c r="D69" s="30">
        <f>SUM(D65:D68)</f>
        <v>0</v>
      </c>
      <c r="E69" s="36">
        <f>SUM(E65:E68)</f>
        <v>3750</v>
      </c>
      <c r="F69" s="30"/>
    </row>
    <row r="70" spans="1:7" x14ac:dyDescent="0.45">
      <c r="A70" s="12"/>
      <c r="E70" s="34"/>
    </row>
    <row r="71" spans="1:7" x14ac:dyDescent="0.45">
      <c r="A71" s="12" t="s">
        <v>63</v>
      </c>
      <c r="E71" s="34"/>
    </row>
    <row r="72" spans="1:7" x14ac:dyDescent="0.45">
      <c r="A72" s="4" t="s">
        <v>64</v>
      </c>
      <c r="B72" s="19">
        <v>53375</v>
      </c>
      <c r="C72" s="29"/>
      <c r="D72" s="29">
        <f>E72</f>
        <v>51275</v>
      </c>
      <c r="E72" s="35">
        <v>51275</v>
      </c>
      <c r="F72" s="30"/>
      <c r="G72" s="7" t="s">
        <v>106</v>
      </c>
    </row>
    <row r="73" spans="1:7" x14ac:dyDescent="0.45">
      <c r="A73" s="4" t="s">
        <v>65</v>
      </c>
      <c r="B73" s="19">
        <v>3000</v>
      </c>
      <c r="C73" s="29"/>
      <c r="D73" s="29">
        <v>2850</v>
      </c>
      <c r="E73" s="35">
        <v>2850</v>
      </c>
      <c r="F73" s="30"/>
      <c r="G73" s="7" t="s">
        <v>93</v>
      </c>
    </row>
    <row r="74" spans="1:7" x14ac:dyDescent="0.45">
      <c r="A74" s="4" t="s">
        <v>66</v>
      </c>
      <c r="B74" s="18">
        <v>100</v>
      </c>
      <c r="C74" s="7">
        <f>E74</f>
        <v>100</v>
      </c>
      <c r="D74" s="7"/>
      <c r="E74" s="37">
        <v>100</v>
      </c>
      <c r="F74" s="7"/>
    </row>
    <row r="75" spans="1:7" x14ac:dyDescent="0.45">
      <c r="A75" s="4" t="s">
        <v>67</v>
      </c>
      <c r="B75" s="18">
        <v>365</v>
      </c>
      <c r="C75" s="7">
        <f t="shared" ref="C75:C84" si="9">E75</f>
        <v>365</v>
      </c>
      <c r="D75" s="7"/>
      <c r="E75" s="37">
        <v>365</v>
      </c>
      <c r="F75" s="7"/>
    </row>
    <row r="76" spans="1:7" x14ac:dyDescent="0.45">
      <c r="A76" s="4" t="s">
        <v>68</v>
      </c>
      <c r="B76" s="18">
        <v>265</v>
      </c>
      <c r="C76" s="7">
        <f t="shared" si="9"/>
        <v>265</v>
      </c>
      <c r="D76" s="7"/>
      <c r="E76" s="37">
        <v>265</v>
      </c>
      <c r="F76" s="7"/>
    </row>
    <row r="77" spans="1:7" x14ac:dyDescent="0.45">
      <c r="A77" s="4" t="s">
        <v>69</v>
      </c>
      <c r="B77" s="18">
        <v>0</v>
      </c>
      <c r="C77" s="7">
        <f t="shared" si="9"/>
        <v>0</v>
      </c>
      <c r="D77" s="7"/>
      <c r="E77" s="37">
        <v>0</v>
      </c>
      <c r="F77" s="7"/>
    </row>
    <row r="78" spans="1:7" x14ac:dyDescent="0.45">
      <c r="A78" s="4" t="s">
        <v>131</v>
      </c>
      <c r="B78" s="18">
        <v>750</v>
      </c>
      <c r="C78" s="7">
        <f t="shared" si="9"/>
        <v>750</v>
      </c>
      <c r="D78" s="7"/>
      <c r="E78" s="37">
        <v>750</v>
      </c>
      <c r="F78" s="7"/>
    </row>
    <row r="79" spans="1:7" s="7" customFormat="1" x14ac:dyDescent="0.45">
      <c r="A79" s="21" t="s">
        <v>132</v>
      </c>
      <c r="B79" s="7">
        <v>200</v>
      </c>
      <c r="C79" s="7">
        <v>200</v>
      </c>
      <c r="E79" s="37">
        <v>200</v>
      </c>
      <c r="F79" s="5" t="s">
        <v>133</v>
      </c>
    </row>
    <row r="80" spans="1:7" x14ac:dyDescent="0.45">
      <c r="A80" s="4" t="s">
        <v>70</v>
      </c>
      <c r="B80" s="19">
        <v>2000</v>
      </c>
      <c r="C80" s="7">
        <f t="shared" si="9"/>
        <v>2000</v>
      </c>
      <c r="D80" s="29"/>
      <c r="E80" s="35">
        <v>2000</v>
      </c>
      <c r="F80" s="29"/>
    </row>
    <row r="81" spans="1:7" x14ac:dyDescent="0.45">
      <c r="A81" s="4" t="s">
        <v>71</v>
      </c>
      <c r="B81" s="19">
        <v>1000</v>
      </c>
      <c r="C81" s="7">
        <v>0</v>
      </c>
      <c r="D81" s="29"/>
      <c r="E81" s="40">
        <v>0</v>
      </c>
      <c r="F81" s="6" t="s">
        <v>102</v>
      </c>
      <c r="G81" s="28"/>
    </row>
    <row r="82" spans="1:7" x14ac:dyDescent="0.45">
      <c r="A82" s="4" t="s">
        <v>72</v>
      </c>
      <c r="B82" s="19">
        <v>300</v>
      </c>
      <c r="C82" s="7">
        <f t="shared" si="9"/>
        <v>600</v>
      </c>
      <c r="D82" s="29"/>
      <c r="E82" s="40">
        <v>600</v>
      </c>
      <c r="F82" s="6" t="s">
        <v>127</v>
      </c>
    </row>
    <row r="83" spans="1:7" x14ac:dyDescent="0.45">
      <c r="A83" s="4" t="s">
        <v>73</v>
      </c>
      <c r="B83" s="18">
        <v>25</v>
      </c>
      <c r="C83" s="7">
        <f t="shared" si="9"/>
        <v>25</v>
      </c>
      <c r="D83" s="7"/>
      <c r="E83" s="37">
        <v>25</v>
      </c>
      <c r="F83" s="7"/>
    </row>
    <row r="84" spans="1:7" x14ac:dyDescent="0.45">
      <c r="A84" s="11" t="s">
        <v>74</v>
      </c>
      <c r="B84" s="24">
        <v>0</v>
      </c>
      <c r="C84" s="32">
        <f t="shared" si="9"/>
        <v>0</v>
      </c>
      <c r="D84" s="32"/>
      <c r="E84" s="38">
        <v>0</v>
      </c>
      <c r="F84" s="25"/>
      <c r="G84" s="32"/>
    </row>
    <row r="85" spans="1:7" x14ac:dyDescent="0.45">
      <c r="A85" s="12" t="s">
        <v>75</v>
      </c>
      <c r="B85" s="22">
        <f>SUM(B72:B84)</f>
        <v>61380</v>
      </c>
      <c r="C85" s="30">
        <f>SUM(C72:C84)</f>
        <v>4305</v>
      </c>
      <c r="D85" s="30">
        <f>SUM(D72:D84)</f>
        <v>54125</v>
      </c>
      <c r="E85" s="36">
        <f>SUM(E72:E84)</f>
        <v>58430</v>
      </c>
      <c r="F85" s="30"/>
    </row>
    <row r="86" spans="1:7" x14ac:dyDescent="0.45">
      <c r="A86" s="4"/>
      <c r="E86" s="34"/>
    </row>
    <row r="87" spans="1:7" x14ac:dyDescent="0.45">
      <c r="A87" s="12" t="s">
        <v>76</v>
      </c>
      <c r="B87" s="22">
        <f>B85+B69+B62+B40</f>
        <v>95360</v>
      </c>
      <c r="C87" s="30">
        <f>C85+C69+C62+C40</f>
        <v>35885</v>
      </c>
      <c r="D87" s="30">
        <f>D85+D69+D62+D40</f>
        <v>56625</v>
      </c>
      <c r="E87" s="36">
        <f>E85+E69+E62+E40</f>
        <v>92510</v>
      </c>
      <c r="F87" s="30"/>
    </row>
    <row r="88" spans="1:7" x14ac:dyDescent="0.45">
      <c r="A88" s="12"/>
      <c r="E88" s="34"/>
    </row>
    <row r="89" spans="1:7" x14ac:dyDescent="0.45">
      <c r="A89" s="12" t="s">
        <v>77</v>
      </c>
      <c r="E89" s="34"/>
    </row>
    <row r="90" spans="1:7" x14ac:dyDescent="0.45">
      <c r="A90" s="21" t="s">
        <v>78</v>
      </c>
      <c r="B90" s="19">
        <v>2000</v>
      </c>
      <c r="C90" s="29">
        <v>2000</v>
      </c>
      <c r="D90" s="29"/>
      <c r="E90" s="35">
        <v>2000</v>
      </c>
      <c r="F90" s="29"/>
    </row>
    <row r="91" spans="1:7" x14ac:dyDescent="0.45">
      <c r="A91" s="21" t="s">
        <v>79</v>
      </c>
      <c r="B91" s="19">
        <v>1600</v>
      </c>
      <c r="C91" s="29"/>
      <c r="D91" s="29">
        <v>1600</v>
      </c>
      <c r="E91" s="35">
        <v>1600</v>
      </c>
      <c r="F91" s="29"/>
      <c r="G91" s="7" t="s">
        <v>80</v>
      </c>
    </row>
    <row r="92" spans="1:7" x14ac:dyDescent="0.45">
      <c r="A92" s="21" t="s">
        <v>81</v>
      </c>
      <c r="B92" s="19">
        <v>1750</v>
      </c>
      <c r="C92" s="29"/>
      <c r="D92" s="29">
        <v>350</v>
      </c>
      <c r="E92" s="35">
        <v>350</v>
      </c>
      <c r="F92" s="29"/>
      <c r="G92" s="7" t="s">
        <v>82</v>
      </c>
    </row>
    <row r="93" spans="1:7" s="5" customFormat="1" x14ac:dyDescent="0.45">
      <c r="A93" s="21" t="s">
        <v>94</v>
      </c>
      <c r="B93" s="29">
        <v>0</v>
      </c>
      <c r="C93" s="29">
        <v>2956</v>
      </c>
      <c r="D93" s="29"/>
      <c r="E93" s="40">
        <v>2956</v>
      </c>
      <c r="F93" s="6" t="s">
        <v>122</v>
      </c>
      <c r="G93" s="7" t="s">
        <v>104</v>
      </c>
    </row>
    <row r="94" spans="1:7" x14ac:dyDescent="0.45">
      <c r="A94" s="11" t="s">
        <v>83</v>
      </c>
      <c r="B94" s="26">
        <v>700</v>
      </c>
      <c r="C94" s="31"/>
      <c r="D94" s="31">
        <v>700</v>
      </c>
      <c r="E94" s="39">
        <v>700</v>
      </c>
      <c r="F94" s="31"/>
      <c r="G94" s="32" t="s">
        <v>84</v>
      </c>
    </row>
    <row r="95" spans="1:7" x14ac:dyDescent="0.45">
      <c r="A95" s="12" t="s">
        <v>85</v>
      </c>
      <c r="B95" s="22">
        <f>SUM(B90:B94)</f>
        <v>6050</v>
      </c>
      <c r="C95" s="30">
        <f>SUM(C90:C94)</f>
        <v>4956</v>
      </c>
      <c r="D95" s="30">
        <f>SUM(D90:D94)</f>
        <v>2650</v>
      </c>
      <c r="E95" s="36">
        <f>SUM(E90:E94)</f>
        <v>7606</v>
      </c>
      <c r="F95" s="30"/>
    </row>
    <row r="96" spans="1:7" x14ac:dyDescent="0.45">
      <c r="A96" s="12"/>
      <c r="E96" s="34"/>
    </row>
    <row r="97" spans="1:7" x14ac:dyDescent="0.45">
      <c r="A97" s="12" t="s">
        <v>113</v>
      </c>
      <c r="B97" s="22">
        <f>B23-B87-B95</f>
        <v>275</v>
      </c>
      <c r="C97" s="30">
        <f>C23-C87-C95</f>
        <v>863</v>
      </c>
      <c r="D97" s="30">
        <f>D23-D87-D95</f>
        <v>0</v>
      </c>
      <c r="E97" s="36">
        <f>E23-E87-E95</f>
        <v>863</v>
      </c>
      <c r="F97" s="30"/>
    </row>
    <row r="98" spans="1:7" x14ac:dyDescent="0.45">
      <c r="A98" s="12"/>
    </row>
    <row r="100" spans="1:7" ht="16.5" x14ac:dyDescent="0.75">
      <c r="A100" s="15" t="s">
        <v>86</v>
      </c>
    </row>
    <row r="101" spans="1:7" x14ac:dyDescent="0.45">
      <c r="A101" s="16" t="s">
        <v>105</v>
      </c>
      <c r="G101" s="28" t="s">
        <v>99</v>
      </c>
    </row>
    <row r="102" spans="1:7" x14ac:dyDescent="0.45">
      <c r="A102" s="16" t="s">
        <v>123</v>
      </c>
      <c r="G102" s="28" t="s">
        <v>99</v>
      </c>
    </row>
    <row r="103" spans="1:7" x14ac:dyDescent="0.45">
      <c r="A103" s="16" t="s">
        <v>100</v>
      </c>
      <c r="G103" s="28" t="s">
        <v>101</v>
      </c>
    </row>
    <row r="104" spans="1:7" x14ac:dyDescent="0.45">
      <c r="A104" s="16" t="s">
        <v>87</v>
      </c>
    </row>
    <row r="105" spans="1:7" x14ac:dyDescent="0.45">
      <c r="A105" s="16" t="s">
        <v>88</v>
      </c>
    </row>
    <row r="106" spans="1:7" x14ac:dyDescent="0.45">
      <c r="A106" s="7" t="s">
        <v>89</v>
      </c>
    </row>
    <row r="107" spans="1:7" x14ac:dyDescent="0.45">
      <c r="A107" s="7" t="s">
        <v>91</v>
      </c>
    </row>
    <row r="108" spans="1:7" x14ac:dyDescent="0.45">
      <c r="A108" s="7" t="s">
        <v>107</v>
      </c>
      <c r="G108" s="28" t="s">
        <v>108</v>
      </c>
    </row>
    <row r="109" spans="1:7" x14ac:dyDescent="0.45">
      <c r="A109" s="7" t="s">
        <v>90</v>
      </c>
    </row>
    <row r="110" spans="1:7" x14ac:dyDescent="0.45">
      <c r="A110" s="16" t="s">
        <v>92</v>
      </c>
      <c r="G110" s="7" t="s">
        <v>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Renouf</dc:creator>
  <cp:lastModifiedBy>Brian Stephens</cp:lastModifiedBy>
  <dcterms:created xsi:type="dcterms:W3CDTF">2020-10-19T23:40:52Z</dcterms:created>
  <dcterms:modified xsi:type="dcterms:W3CDTF">2020-11-10T18:55:57Z</dcterms:modified>
</cp:coreProperties>
</file>